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14" sheetId="11" r:id="rId5"/>
    <sheet name="114 11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'114 111 Pol'!$A$1:$I$75</definedName>
    <definedName name="_xlnm.Print_Area" localSheetId="4">'Rekapitulace Objekt 114'!$A$1:$H$38</definedName>
    <definedName name="_xlnm.Print_Area" localSheetId="1">Stavba!$A$1:$J$51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0" i="1"/>
  <c r="J49"/>
  <c r="J48"/>
  <c r="J47"/>
  <c r="J46"/>
  <c r="J45"/>
  <c r="J43"/>
  <c r="D38" i="11"/>
  <c r="H37"/>
  <c r="H36"/>
  <c r="H35"/>
  <c r="H34"/>
  <c r="H33"/>
  <c r="H32"/>
  <c r="H30"/>
  <c r="BC28"/>
  <c r="AO77" i="12"/>
  <c r="P18" i="11" s="1"/>
  <c r="H24" s="1"/>
  <c r="BA69" i="12"/>
  <c r="BA35"/>
  <c r="AZ27"/>
  <c r="BA16"/>
  <c r="AZ10"/>
  <c r="G11"/>
  <c r="F8" s="1"/>
  <c r="G15"/>
  <c r="G20"/>
  <c r="AN77" s="1"/>
  <c r="O18" i="11" s="1"/>
  <c r="H22" s="1"/>
  <c r="G24" i="12"/>
  <c r="F25"/>
  <c r="G28"/>
  <c r="F29"/>
  <c r="G32"/>
  <c r="G34"/>
  <c r="G36"/>
  <c r="G37"/>
  <c r="G38"/>
  <c r="G39"/>
  <c r="G40"/>
  <c r="G43"/>
  <c r="F44"/>
  <c r="G45"/>
  <c r="G46"/>
  <c r="F47"/>
  <c r="G49"/>
  <c r="G51"/>
  <c r="G54"/>
  <c r="F52" s="1"/>
  <c r="G56"/>
  <c r="G58"/>
  <c r="G60"/>
  <c r="G62"/>
  <c r="G65"/>
  <c r="F63" s="1"/>
  <c r="G66"/>
  <c r="G68"/>
  <c r="G70"/>
  <c r="G72"/>
  <c r="G74"/>
  <c r="D19" i="11"/>
  <c r="B7"/>
  <c r="B6"/>
  <c r="C1"/>
  <c r="B1"/>
  <c r="B1" i="9"/>
  <c r="C1"/>
  <c r="B7"/>
  <c r="B6"/>
  <c r="F12" i="12" l="1"/>
  <c r="P21" i="11"/>
  <c r="P23" i="1" s="1"/>
  <c r="J29" s="1"/>
  <c r="J30" s="1"/>
  <c r="H25" i="11"/>
  <c r="O21"/>
  <c r="O23" i="1" s="1"/>
  <c r="J27" s="1"/>
  <c r="J28" s="1"/>
  <c r="H23" i="11"/>
  <c r="J31" i="1" l="1"/>
  <c r="G76" i="12"/>
  <c r="H18" i="11" s="1"/>
  <c r="H19" s="1"/>
  <c r="J23" i="1" s="1"/>
  <c r="J24" s="1"/>
  <c r="H31" i="11"/>
  <c r="H38" s="1"/>
  <c r="J44" i="1"/>
  <c r="J51" s="1"/>
  <c r="H26" i="11"/>
</calcChain>
</file>

<file path=xl/sharedStrings.xml><?xml version="1.0" encoding="utf-8"?>
<sst xmlns="http://schemas.openxmlformats.org/spreadsheetml/2006/main" count="384" uniqueCount="194">
  <si>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</si>
  <si>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</si>
  <si>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</si>
  <si>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</si>
  <si>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</si>
  <si>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</si>
  <si>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</si>
  <si>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</si>
  <si>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</si>
  <si>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</si>
  <si>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</si>
  <si>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</si>
  <si>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</si>
  <si>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</si>
  <si>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</si>
  <si>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</si>
  <si>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</si>
  <si>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</si>
  <si>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</si>
  <si>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</si>
  <si>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</si>
  <si>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</si>
  <si>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</si>
  <si>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</si>
  <si>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</si>
  <si>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</si>
  <si>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</si>
  <si>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</si>
  <si>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</si>
  <si>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</si>
  <si>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</si>
  <si>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</si>
  <si>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</si>
  <si>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</si>
  <si>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</si>
  <si>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</si>
  <si>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</si>
  <si>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</si>
  <si>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</si>
  <si>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</si>
  <si>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11_1</t>
  </si>
  <si>
    <t>Vodoměry final</t>
  </si>
  <si>
    <t>Stavební objekt</t>
  </si>
  <si>
    <t>114</t>
  </si>
  <si>
    <t>Vodoměry - Náročnost 4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</si>
  <si>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</si>
  <si>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</si>
  <si>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</si>
  <si>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</si>
  <si>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</si>
  <si>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</si>
  <si>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</si>
  <si>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</si>
  <si>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</si>
  <si>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</si>
  <si>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</si>
  <si>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</si>
  <si>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</si>
  <si>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</si>
  <si>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</si>
  <si>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</si>
  <si>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722</t>
  </si>
  <si>
    <t>Vnitřní vodovod</t>
  </si>
  <si>
    <t>725</t>
  </si>
  <si>
    <t>Zařizovací předměty</t>
  </si>
  <si>
    <t>766</t>
  </si>
  <si>
    <t>Konstrukce truhlářské</t>
  </si>
  <si>
    <t>781</t>
  </si>
  <si>
    <t>Obklady keramické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</si>
  <si>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</si>
  <si>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</si>
  <si>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</si>
  <si>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</si>
  <si>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</si>
  <si>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</si>
  <si>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</si>
  <si>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</si>
  <si>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111</t>
  </si>
  <si>
    <t>Vodoměry- Náročnost 4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</si>
  <si>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</si>
  <si>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</si>
  <si>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</si>
  <si>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</si>
  <si>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</si>
  <si>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</si>
  <si>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</si>
  <si>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</si>
  <si>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</si>
  <si>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</si>
  <si>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</si>
  <si>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</si>
  <si>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</si>
  <si>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</si>
  <si>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m2</t>
  </si>
  <si>
    <t>801-1</t>
  </si>
  <si>
    <t>RTS</t>
  </si>
  <si>
    <t>POL</t>
  </si>
  <si>
    <t>974 03-1 Vysekání rýh v jakémkoliv zdivu cihelném</t>
  </si>
  <si>
    <t>974 03-11 v ploše</t>
  </si>
  <si>
    <t>974031167R00</t>
  </si>
  <si>
    <t>...do hloubky 150 mm, šířky do 300 mm</t>
  </si>
  <si>
    <t>m</t>
  </si>
  <si>
    <t>801-3</t>
  </si>
  <si>
    <t>Včetně pomocného lešení o výšce podlahy do 1900 mm a pro zatížení do 1,5 kPa  (150 kg/m2).</t>
  </si>
  <si>
    <t>974 03-119 příplatek k ceně</t>
  </si>
  <si>
    <t>974031169R00</t>
  </si>
  <si>
    <t>...za každých 100 mm šířky rýhy hloubky do 150 mm</t>
  </si>
  <si>
    <t>978 05 Odsekání a odebrání obkladů</t>
  </si>
  <si>
    <t>včetně otlučení podkladní omítky až na zdivo,</t>
  </si>
  <si>
    <t>SPX</t>
  </si>
  <si>
    <t>978 05-2 stěn</t>
  </si>
  <si>
    <t>978059511R00</t>
  </si>
  <si>
    <t>...z obkládaček vnitřních z jakýchkoliv materiálů, plochy do 1 m2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</si>
  <si>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</si>
  <si>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</si>
  <si>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998011002R00</t>
  </si>
  <si>
    <t>...výšky přes 6 do 12 m</t>
  </si>
  <si>
    <t>t</t>
  </si>
  <si>
    <t>722 26 Vodoměry</t>
  </si>
  <si>
    <t>722 26-2 montáž vodoměru - vodoměr ve specifikaci</t>
  </si>
  <si>
    <t>722269113R00</t>
  </si>
  <si>
    <t>...závitového jdnovtokového suchoběžného , G 1"</t>
  </si>
  <si>
    <t>kus</t>
  </si>
  <si>
    <t>800-721</t>
  </si>
  <si>
    <t>722 29-021 Dílčí tlakové zkoušky vodovodního potrubí</t>
  </si>
  <si>
    <t>722290226R00</t>
  </si>
  <si>
    <t>...závitového, do DN 50</t>
  </si>
  <si>
    <t>Včetně dodávky vody, uzavření a zabezpečení konců potrubí.</t>
  </si>
  <si>
    <t>28654004R</t>
  </si>
  <si>
    <t>koleno PPR; 90,0 °; PN 20; di = 25,0 mm; hladké; spoj svařovaný</t>
  </si>
  <si>
    <t>SPCM</t>
  </si>
  <si>
    <t>šroubení přechodové krátké s vnitřním závitem D 20x R 1/2</t>
  </si>
  <si>
    <t xml:space="preserve">ks    </t>
  </si>
  <si>
    <t>Vlastní</t>
  </si>
  <si>
    <t>POL_NEZ</t>
  </si>
  <si>
    <t>7222</t>
  </si>
  <si>
    <t>kohout kulový přímý G 1/2 PN 42 do 185C vnitřní závit</t>
  </si>
  <si>
    <t>722c</t>
  </si>
  <si>
    <t>přechodka s vnitřním závitem dGK PPR D 25 x 1/2</t>
  </si>
  <si>
    <t>722v</t>
  </si>
  <si>
    <t>vodoměr suchoběžný, antimagn., s radiovým odečtem, třídy přesnosti  max.R=160, Q3=1,5 nebo 1,6; MID</t>
  </si>
  <si>
    <t>998 72-2 Přesun hmot pro vnitřní vodovod</t>
  </si>
  <si>
    <t>vodorovně do 50 m</t>
  </si>
  <si>
    <t>998722102R00</t>
  </si>
  <si>
    <t>...v objektech výšky do 12 m</t>
  </si>
  <si>
    <t>725980122R01</t>
  </si>
  <si>
    <t>z plastu, 250 x 250 mm</t>
  </si>
  <si>
    <t>597813633R01</t>
  </si>
  <si>
    <t>Obkládačka keramická, Color One</t>
  </si>
  <si>
    <t>766 81 Montáž kuchyňských linek</t>
  </si>
  <si>
    <t>766812115R00</t>
  </si>
  <si>
    <t>...dřevěných, na stěnu, šířky přes 2100 do 2400 mm mm</t>
  </si>
  <si>
    <t>800-766</t>
  </si>
  <si>
    <t>766 81 Demontáž kuchyňských linek</t>
  </si>
  <si>
    <t>766812840R00</t>
  </si>
  <si>
    <t>...délky přes 1800 do 2100 mnm</t>
  </si>
  <si>
    <t>781 10 Příprava podkladu před provedením obkladu</t>
  </si>
  <si>
    <t>781101121R00</t>
  </si>
  <si>
    <t>...provedení penetrace podkladu - práce</t>
  </si>
  <si>
    <t>800-771</t>
  </si>
  <si>
    <t>781 47 Montáž obkladů vnitřních z dlaždic keramických</t>
  </si>
  <si>
    <t>781475116RU3</t>
  </si>
  <si>
    <t>...300 x 300 mm,  , kladených do flexibilního tmele</t>
  </si>
  <si>
    <t>781 47-9 Příplatky k položkám montáže obkladů vnitřních stěn z dlaždic keramických</t>
  </si>
  <si>
    <t>781479704R00</t>
  </si>
  <si>
    <t>...příplatek k obkladu stěn keram.spár.bílým cementem</t>
  </si>
  <si>
    <t>781 49 Lišty k obkladům</t>
  </si>
  <si>
    <t>781491001R00</t>
  </si>
  <si>
    <t>...bez dodávky materiálu</t>
  </si>
  <si>
    <t>998 78 Přesun hmot pro obklady keramické</t>
  </si>
  <si>
    <t>998781102R00</t>
  </si>
  <si>
    <t>979 01 Svislá doprava suti a vybouraných hmot</t>
  </si>
  <si>
    <t>979011111R00</t>
  </si>
  <si>
    <t>...za prvé podlaží nad nebo pod základním podlažím</t>
  </si>
  <si>
    <t xml:space="preserve">t     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</si>
  <si>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</si>
  <si>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</si>
  <si>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</si>
  <si>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</si>
  <si>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</si>
  <si>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</si>
  <si>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</si>
  <si>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</si>
  <si>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</si>
  <si>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</si>
  <si>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</si>
  <si>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 08-4 Poplatek za skládku</t>
  </si>
  <si>
    <t>979990001R00</t>
  </si>
  <si>
    <t>...stavební suti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</si>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</sst>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0" fontId="20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4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114'!H19</f>
        <v>0</v>
      </c>
      <c r="O23">
        <f>'Rekapitulace Objekt 114'!O21</f>
        <v>0</v>
      </c>
      <c r="P23">
        <f>'Rekapitulace Objekt 114'!P21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'114 111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'114 111 Pol'!F12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'114 111 Pol'!F25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'114 111 Pol'!F29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'114 111 Pol'!F44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'114 111 Pol'!F47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'114 111 Pol'!F52</f>
        <v>0</v>
      </c>
    </row>
    <row r="50" spans="1:10" ht="25.5" customHeight="1">
      <c r="A50" s="158"/>
      <c r="B50" s="168" t="s">
        <v>69</v>
      </c>
      <c r="C50" s="169" t="s">
        <v>70</v>
      </c>
      <c r="D50" s="169"/>
      <c r="E50" s="169"/>
      <c r="F50" s="170"/>
      <c r="G50" s="171"/>
      <c r="H50" s="171"/>
      <c r="I50" s="171"/>
      <c r="J50" s="172">
        <f>'114 111 Pol'!F63</f>
        <v>0</v>
      </c>
    </row>
    <row r="51" spans="1:10" ht="25.5" customHeight="1">
      <c r="A51" s="173"/>
      <c r="B51" s="174" t="s">
        <v>71</v>
      </c>
      <c r="C51" s="175"/>
      <c r="D51" s="175"/>
      <c r="E51" s="175"/>
      <c r="F51" s="176"/>
      <c r="G51" s="177"/>
      <c r="H51" s="177"/>
      <c r="I51" s="177"/>
      <c r="J51" s="178">
        <f>SUM(J43:J50)</f>
        <v>0</v>
      </c>
    </row>
    <row r="52" spans="1:10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  <row r="53" spans="1:10">
      <c r="A53" s="109"/>
      <c r="B53" s="109"/>
      <c r="C53" s="109"/>
      <c r="D53" s="109"/>
      <c r="E53" s="109"/>
      <c r="F53" s="109"/>
      <c r="G53" s="110"/>
      <c r="H53" s="109"/>
      <c r="I53" s="110"/>
      <c r="J53" s="111"/>
    </row>
    <row r="54" spans="1:10">
      <c r="A54" s="109"/>
      <c r="B54" s="109"/>
      <c r="C54" s="109"/>
      <c r="D54" s="109"/>
      <c r="E54" s="109"/>
      <c r="F54" s="109"/>
      <c r="G54" s="110"/>
      <c r="H54" s="109"/>
      <c r="I54" s="110"/>
      <c r="J54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8:I48"/>
    <mergeCell ref="C49:I49"/>
    <mergeCell ref="C50:I50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72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114</v>
      </c>
      <c r="H6" s="35"/>
    </row>
    <row r="7" spans="1:15" ht="15.75" customHeight="1">
      <c r="B7" s="93" t="str">
        <f>C2</f>
        <v>Vodoměry - Náročnost 4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74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75</v>
      </c>
      <c r="B17" s="192"/>
      <c r="C17" s="193"/>
      <c r="D17" s="193"/>
      <c r="E17" s="193"/>
      <c r="F17" s="193"/>
      <c r="G17" s="194"/>
      <c r="H17" s="195" t="s">
        <v>76</v>
      </c>
      <c r="I17" s="32"/>
      <c r="J17" s="32"/>
    </row>
    <row r="18" spans="1:55" ht="12.75" customHeight="1">
      <c r="A18" s="189" t="s">
        <v>77</v>
      </c>
      <c r="B18" s="187" t="s">
        <v>78</v>
      </c>
      <c r="C18" s="186"/>
      <c r="D18" s="186"/>
      <c r="E18" s="186"/>
      <c r="F18" s="186"/>
      <c r="G18" s="188"/>
      <c r="H18" s="190">
        <f>'114 111 Pol'!G76</f>
        <v>0</v>
      </c>
      <c r="I18" s="32"/>
      <c r="J18" s="32"/>
      <c r="O18">
        <f>'114 111 Pol'!AN77</f>
        <v>0</v>
      </c>
      <c r="P18">
        <f>'114 111 Pol'!AO77</f>
        <v>0</v>
      </c>
    </row>
    <row r="19" spans="1:55" ht="12.75" customHeight="1" thickBot="1">
      <c r="A19" s="196"/>
      <c r="B19" s="197" t="s">
        <v>79</v>
      </c>
      <c r="C19" s="198"/>
      <c r="D19" s="199" t="str">
        <f>B2</f>
        <v>114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80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191</v>
      </c>
      <c r="B28" s="182"/>
      <c r="C28" s="182"/>
      <c r="D28" s="249" t="s">
        <v>77</v>
      </c>
      <c r="E28" s="322" t="s">
        <v>78</v>
      </c>
      <c r="F28" s="322"/>
      <c r="G28" s="322"/>
      <c r="H28" s="322"/>
      <c r="I28" s="32"/>
      <c r="J28" s="32"/>
      <c r="BC28" s="321" t="str">
        <f>E28</f>
        <v>Vodoměry- Náročnost 4</v>
      </c>
    </row>
    <row r="29" spans="1:55" ht="12.75" customHeight="1">
      <c r="A29" s="191" t="s">
        <v>192</v>
      </c>
      <c r="B29" s="192"/>
      <c r="C29" s="193"/>
      <c r="D29" s="193"/>
      <c r="E29" s="193"/>
      <c r="F29" s="193"/>
      <c r="G29" s="194"/>
      <c r="H29" s="195" t="s">
        <v>76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23">
        <f>'114 111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23">
        <f>'114 111 Pol'!F12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23">
        <f>'114 111 Pol'!F25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23">
        <f>'114 111 Pol'!F29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23">
        <f>'114 111 Pol'!F44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23">
        <f>'114 111 Pol'!F47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23">
        <f>'114 111 Pol'!F52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23">
        <f>'114 111 Pol'!F63</f>
        <v>0</v>
      </c>
      <c r="I37" s="32"/>
      <c r="J37" s="32"/>
    </row>
    <row r="38" spans="1:10" ht="12.75" customHeight="1" thickBot="1">
      <c r="A38" s="196"/>
      <c r="B38" s="197" t="s">
        <v>193</v>
      </c>
      <c r="C38" s="198"/>
      <c r="D38" s="199" t="str">
        <f>D28</f>
        <v>111</v>
      </c>
      <c r="E38" s="198"/>
      <c r="F38" s="198"/>
      <c r="G38" s="200"/>
      <c r="H38" s="324">
        <f>SUM(H30:H37)</f>
        <v>0</v>
      </c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20" sqref="F20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22" t="s">
        <v>81</v>
      </c>
      <c r="B1" s="222"/>
      <c r="C1" s="250"/>
      <c r="D1" s="222"/>
      <c r="E1" s="222"/>
      <c r="F1" s="222"/>
      <c r="G1" s="222"/>
      <c r="AC1" t="s">
        <v>84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72</v>
      </c>
    </row>
    <row r="4" spans="1:60" ht="13.5" thickBot="1">
      <c r="A4" s="234" t="s">
        <v>31</v>
      </c>
      <c r="B4" s="235" t="s">
        <v>77</v>
      </c>
      <c r="C4" s="253" t="s">
        <v>78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82</v>
      </c>
      <c r="I6" s="258" t="s">
        <v>83</v>
      </c>
      <c r="J6" s="54"/>
    </row>
    <row r="7" spans="1:60">
      <c r="A7" s="304"/>
      <c r="B7" s="305" t="s">
        <v>85</v>
      </c>
      <c r="C7" s="306" t="s">
        <v>86</v>
      </c>
      <c r="D7" s="307"/>
      <c r="E7" s="308"/>
      <c r="F7" s="309"/>
      <c r="G7" s="309"/>
      <c r="H7" s="310"/>
      <c r="I7" s="311"/>
    </row>
    <row r="8" spans="1:60">
      <c r="A8" s="295" t="s">
        <v>87</v>
      </c>
      <c r="B8" s="259" t="s">
        <v>55</v>
      </c>
      <c r="C8" s="284" t="s">
        <v>56</v>
      </c>
      <c r="D8" s="262"/>
      <c r="E8" s="266"/>
      <c r="F8" s="270">
        <f>SUM(G9:G11)</f>
        <v>0</v>
      </c>
      <c r="G8" s="271"/>
      <c r="H8" s="272"/>
      <c r="I8" s="301"/>
      <c r="AE8" t="s">
        <v>88</v>
      </c>
    </row>
    <row r="9" spans="1:60" outlineLevel="1">
      <c r="A9" s="296"/>
      <c r="B9" s="256" t="s">
        <v>89</v>
      </c>
      <c r="C9" s="285"/>
      <c r="D9" s="263"/>
      <c r="E9" s="267"/>
      <c r="F9" s="273"/>
      <c r="G9" s="274"/>
      <c r="H9" s="275"/>
      <c r="I9" s="302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ht="22.5" outlineLevel="1">
      <c r="A10" s="296"/>
      <c r="B10" s="257" t="s">
        <v>90</v>
      </c>
      <c r="C10" s="286"/>
      <c r="D10" s="297"/>
      <c r="E10" s="298"/>
      <c r="F10" s="299"/>
      <c r="G10" s="277"/>
      <c r="H10" s="275"/>
      <c r="I10" s="302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>
        <v>1</v>
      </c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8" t="str">
        <f>B10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300">
        <v>1</v>
      </c>
      <c r="B11" s="260" t="s">
        <v>91</v>
      </c>
      <c r="C11" s="287" t="s">
        <v>92</v>
      </c>
      <c r="D11" s="264" t="s">
        <v>93</v>
      </c>
      <c r="E11" s="268">
        <v>15</v>
      </c>
      <c r="F11" s="278"/>
      <c r="G11" s="276">
        <f>ROUND(E11*F11,2)</f>
        <v>0</v>
      </c>
      <c r="H11" s="275" t="s">
        <v>94</v>
      </c>
      <c r="I11" s="302" t="s">
        <v>95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96</v>
      </c>
      <c r="AF11" s="244"/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>
      <c r="A12" s="295" t="s">
        <v>87</v>
      </c>
      <c r="B12" s="259" t="s">
        <v>57</v>
      </c>
      <c r="C12" s="284" t="s">
        <v>58</v>
      </c>
      <c r="D12" s="262"/>
      <c r="E12" s="266"/>
      <c r="F12" s="279">
        <f>SUM(G13:G24)</f>
        <v>0</v>
      </c>
      <c r="G12" s="280"/>
      <c r="H12" s="272"/>
      <c r="I12" s="301"/>
      <c r="AE12" t="s">
        <v>88</v>
      </c>
    </row>
    <row r="13" spans="1:60" outlineLevel="1">
      <c r="A13" s="296"/>
      <c r="B13" s="256" t="s">
        <v>97</v>
      </c>
      <c r="C13" s="285"/>
      <c r="D13" s="263"/>
      <c r="E13" s="267"/>
      <c r="F13" s="273"/>
      <c r="G13" s="274"/>
      <c r="H13" s="275"/>
      <c r="I13" s="302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>
        <v>0</v>
      </c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57" t="s">
        <v>98</v>
      </c>
      <c r="C14" s="286"/>
      <c r="D14" s="297"/>
      <c r="E14" s="298"/>
      <c r="F14" s="299"/>
      <c r="G14" s="277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>
        <v>1</v>
      </c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300">
        <v>2</v>
      </c>
      <c r="B15" s="260" t="s">
        <v>99</v>
      </c>
      <c r="C15" s="287" t="s">
        <v>100</v>
      </c>
      <c r="D15" s="264" t="s">
        <v>101</v>
      </c>
      <c r="E15" s="268">
        <v>1.5</v>
      </c>
      <c r="F15" s="278"/>
      <c r="G15" s="276">
        <f>ROUND(E15*F15,2)</f>
        <v>0</v>
      </c>
      <c r="H15" s="275" t="s">
        <v>102</v>
      </c>
      <c r="I15" s="302" t="s">
        <v>95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96</v>
      </c>
      <c r="AF15" s="244"/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6"/>
      <c r="B16" s="261"/>
      <c r="C16" s="288" t="s">
        <v>103</v>
      </c>
      <c r="D16" s="265"/>
      <c r="E16" s="269"/>
      <c r="F16" s="281"/>
      <c r="G16" s="282"/>
      <c r="H16" s="275"/>
      <c r="I16" s="302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8" t="str">
        <f>C16</f>
        <v>Včetně pomocného lešení o výšce podlahy do 1900 mm a pro zatížení do 1,5 kPa  (150 kg/m2).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6"/>
      <c r="B17" s="257" t="s">
        <v>97</v>
      </c>
      <c r="C17" s="286"/>
      <c r="D17" s="297"/>
      <c r="E17" s="298"/>
      <c r="F17" s="299"/>
      <c r="G17" s="277"/>
      <c r="H17" s="275"/>
      <c r="I17" s="302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>
        <v>0</v>
      </c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6"/>
      <c r="B18" s="257" t="s">
        <v>98</v>
      </c>
      <c r="C18" s="286"/>
      <c r="D18" s="297"/>
      <c r="E18" s="298"/>
      <c r="F18" s="299"/>
      <c r="G18" s="277"/>
      <c r="H18" s="275"/>
      <c r="I18" s="302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>
        <v>1</v>
      </c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6"/>
      <c r="B19" s="257" t="s">
        <v>104</v>
      </c>
      <c r="C19" s="286"/>
      <c r="D19" s="297"/>
      <c r="E19" s="298"/>
      <c r="F19" s="299"/>
      <c r="G19" s="277"/>
      <c r="H19" s="275"/>
      <c r="I19" s="302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2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300">
        <v>3</v>
      </c>
      <c r="B20" s="260" t="s">
        <v>105</v>
      </c>
      <c r="C20" s="287" t="s">
        <v>106</v>
      </c>
      <c r="D20" s="264" t="s">
        <v>101</v>
      </c>
      <c r="E20" s="268">
        <v>2</v>
      </c>
      <c r="F20" s="278"/>
      <c r="G20" s="276">
        <f>ROUND(E20*F20,2)</f>
        <v>0</v>
      </c>
      <c r="H20" s="275" t="s">
        <v>102</v>
      </c>
      <c r="I20" s="302" t="s">
        <v>95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96</v>
      </c>
      <c r="AF20" s="244"/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6"/>
      <c r="B21" s="257" t="s">
        <v>107</v>
      </c>
      <c r="C21" s="286"/>
      <c r="D21" s="297"/>
      <c r="E21" s="298"/>
      <c r="F21" s="299"/>
      <c r="G21" s="277"/>
      <c r="H21" s="275"/>
      <c r="I21" s="302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>
        <v>0</v>
      </c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6"/>
      <c r="B22" s="257" t="s">
        <v>108</v>
      </c>
      <c r="C22" s="286"/>
      <c r="D22" s="297"/>
      <c r="E22" s="298"/>
      <c r="F22" s="299"/>
      <c r="G22" s="277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109</v>
      </c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96"/>
      <c r="B23" s="257" t="s">
        <v>110</v>
      </c>
      <c r="C23" s="286"/>
      <c r="D23" s="297"/>
      <c r="E23" s="298"/>
      <c r="F23" s="299"/>
      <c r="G23" s="277"/>
      <c r="H23" s="275"/>
      <c r="I23" s="302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>
        <v>1</v>
      </c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300">
        <v>4</v>
      </c>
      <c r="B24" s="260" t="s">
        <v>111</v>
      </c>
      <c r="C24" s="287" t="s">
        <v>112</v>
      </c>
      <c r="D24" s="264" t="s">
        <v>93</v>
      </c>
      <c r="E24" s="268">
        <v>2.5</v>
      </c>
      <c r="F24" s="278"/>
      <c r="G24" s="276">
        <f>ROUND(E24*F24,2)</f>
        <v>0</v>
      </c>
      <c r="H24" s="275" t="s">
        <v>102</v>
      </c>
      <c r="I24" s="302" t="s">
        <v>95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96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>
      <c r="A25" s="295" t="s">
        <v>87</v>
      </c>
      <c r="B25" s="259" t="s">
        <v>59</v>
      </c>
      <c r="C25" s="284" t="s">
        <v>60</v>
      </c>
      <c r="D25" s="262"/>
      <c r="E25" s="266"/>
      <c r="F25" s="279">
        <f>SUM(G26:G28)</f>
        <v>0</v>
      </c>
      <c r="G25" s="280"/>
      <c r="H25" s="272"/>
      <c r="I25" s="301"/>
      <c r="AE25" t="s">
        <v>88</v>
      </c>
    </row>
    <row r="26" spans="1:60" outlineLevel="1">
      <c r="A26" s="296"/>
      <c r="B26" s="256" t="s">
        <v>113</v>
      </c>
      <c r="C26" s="285"/>
      <c r="D26" s="263"/>
      <c r="E26" s="267"/>
      <c r="F26" s="273"/>
      <c r="G26" s="274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0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ht="22.5" outlineLevel="1">
      <c r="A27" s="296"/>
      <c r="B27" s="257" t="s">
        <v>114</v>
      </c>
      <c r="C27" s="286"/>
      <c r="D27" s="297"/>
      <c r="E27" s="298"/>
      <c r="F27" s="299"/>
      <c r="G27" s="277"/>
      <c r="H27" s="275"/>
      <c r="I27" s="302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109</v>
      </c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8" t="str">
        <f>B27</f>
        <v>přesun hmot pro budovy občanské výstavby (JKSO 801), budovy pro bydlení (JKSO 803) budovy pro výrobu a služby (JKSO 812) s nosnou svislou konstrukcí zděnou z cihel nebo tvárnic nebo kovovou</v>
      </c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300">
        <v>5</v>
      </c>
      <c r="B28" s="260" t="s">
        <v>115</v>
      </c>
      <c r="C28" s="287" t="s">
        <v>116</v>
      </c>
      <c r="D28" s="264" t="s">
        <v>117</v>
      </c>
      <c r="E28" s="268">
        <v>1.34E-3</v>
      </c>
      <c r="F28" s="278"/>
      <c r="G28" s="276">
        <f>ROUND(E28*F28,2)</f>
        <v>0</v>
      </c>
      <c r="H28" s="275" t="s">
        <v>94</v>
      </c>
      <c r="I28" s="302" t="s">
        <v>95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96</v>
      </c>
      <c r="AF28" s="244"/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>
      <c r="A29" s="295" t="s">
        <v>87</v>
      </c>
      <c r="B29" s="259" t="s">
        <v>61</v>
      </c>
      <c r="C29" s="284" t="s">
        <v>62</v>
      </c>
      <c r="D29" s="262"/>
      <c r="E29" s="266"/>
      <c r="F29" s="279">
        <f>SUM(G30:G43)</f>
        <v>0</v>
      </c>
      <c r="G29" s="280"/>
      <c r="H29" s="272"/>
      <c r="I29" s="301"/>
      <c r="AE29" t="s">
        <v>88</v>
      </c>
    </row>
    <row r="30" spans="1:60" outlineLevel="1">
      <c r="A30" s="296"/>
      <c r="B30" s="256" t="s">
        <v>118</v>
      </c>
      <c r="C30" s="285"/>
      <c r="D30" s="263"/>
      <c r="E30" s="267"/>
      <c r="F30" s="273"/>
      <c r="G30" s="274"/>
      <c r="H30" s="275"/>
      <c r="I30" s="302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>
        <v>0</v>
      </c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6"/>
      <c r="B31" s="257" t="s">
        <v>119</v>
      </c>
      <c r="C31" s="286"/>
      <c r="D31" s="297"/>
      <c r="E31" s="298"/>
      <c r="F31" s="299"/>
      <c r="G31" s="277"/>
      <c r="H31" s="275"/>
      <c r="I31" s="302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>
        <v>1</v>
      </c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300">
        <v>6</v>
      </c>
      <c r="B32" s="260" t="s">
        <v>120</v>
      </c>
      <c r="C32" s="287" t="s">
        <v>121</v>
      </c>
      <c r="D32" s="264" t="s">
        <v>122</v>
      </c>
      <c r="E32" s="268">
        <v>1</v>
      </c>
      <c r="F32" s="278"/>
      <c r="G32" s="276">
        <f>ROUND(E32*F32,2)</f>
        <v>0</v>
      </c>
      <c r="H32" s="275" t="s">
        <v>123</v>
      </c>
      <c r="I32" s="302" t="s">
        <v>95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96</v>
      </c>
      <c r="AF32" s="244"/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96"/>
      <c r="B33" s="257" t="s">
        <v>124</v>
      </c>
      <c r="C33" s="286"/>
      <c r="D33" s="297"/>
      <c r="E33" s="298"/>
      <c r="F33" s="299"/>
      <c r="G33" s="277"/>
      <c r="H33" s="275"/>
      <c r="I33" s="302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>
        <v>0</v>
      </c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300">
        <v>7</v>
      </c>
      <c r="B34" s="260" t="s">
        <v>125</v>
      </c>
      <c r="C34" s="287" t="s">
        <v>126</v>
      </c>
      <c r="D34" s="264" t="s">
        <v>101</v>
      </c>
      <c r="E34" s="268">
        <v>2</v>
      </c>
      <c r="F34" s="278"/>
      <c r="G34" s="276">
        <f>ROUND(E34*F34,2)</f>
        <v>0</v>
      </c>
      <c r="H34" s="275" t="s">
        <v>123</v>
      </c>
      <c r="I34" s="302" t="s">
        <v>95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96</v>
      </c>
      <c r="AF34" s="244"/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6"/>
      <c r="B35" s="261"/>
      <c r="C35" s="288" t="s">
        <v>127</v>
      </c>
      <c r="D35" s="265"/>
      <c r="E35" s="269"/>
      <c r="F35" s="281"/>
      <c r="G35" s="282"/>
      <c r="H35" s="275"/>
      <c r="I35" s="302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8" t="str">
        <f>C35</f>
        <v>Včetně dodávky vody, uzavření a zabezpečení konců potrubí.</v>
      </c>
      <c r="BB35" s="244"/>
      <c r="BC35" s="244"/>
      <c r="BD35" s="244"/>
      <c r="BE35" s="244"/>
      <c r="BF35" s="244"/>
      <c r="BG35" s="244"/>
      <c r="BH35" s="244"/>
    </row>
    <row r="36" spans="1:60" outlineLevel="1">
      <c r="A36" s="300">
        <v>8</v>
      </c>
      <c r="B36" s="260" t="s">
        <v>128</v>
      </c>
      <c r="C36" s="287" t="s">
        <v>129</v>
      </c>
      <c r="D36" s="264" t="s">
        <v>122</v>
      </c>
      <c r="E36" s="268">
        <v>1</v>
      </c>
      <c r="F36" s="278"/>
      <c r="G36" s="276">
        <f>ROUND(E36*F36,2)</f>
        <v>0</v>
      </c>
      <c r="H36" s="275" t="s">
        <v>130</v>
      </c>
      <c r="I36" s="302" t="s">
        <v>95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96</v>
      </c>
      <c r="AF36" s="244"/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300">
        <v>9</v>
      </c>
      <c r="B37" s="260" t="s">
        <v>61</v>
      </c>
      <c r="C37" s="287" t="s">
        <v>131</v>
      </c>
      <c r="D37" s="264" t="s">
        <v>132</v>
      </c>
      <c r="E37" s="268">
        <v>1</v>
      </c>
      <c r="F37" s="278"/>
      <c r="G37" s="276">
        <f>ROUND(E37*F37,2)</f>
        <v>0</v>
      </c>
      <c r="H37" s="275"/>
      <c r="I37" s="302" t="s">
        <v>133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134</v>
      </c>
      <c r="AF37" s="244">
        <v>3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300">
        <v>10</v>
      </c>
      <c r="B38" s="260" t="s">
        <v>135</v>
      </c>
      <c r="C38" s="287" t="s">
        <v>136</v>
      </c>
      <c r="D38" s="264" t="s">
        <v>132</v>
      </c>
      <c r="E38" s="268">
        <v>1</v>
      </c>
      <c r="F38" s="278"/>
      <c r="G38" s="276">
        <f>ROUND(E38*F38,2)</f>
        <v>0</v>
      </c>
      <c r="H38" s="275"/>
      <c r="I38" s="302" t="s">
        <v>133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134</v>
      </c>
      <c r="AF38" s="244">
        <v>3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>
      <c r="A39" s="300">
        <v>11</v>
      </c>
      <c r="B39" s="260" t="s">
        <v>137</v>
      </c>
      <c r="C39" s="287" t="s">
        <v>138</v>
      </c>
      <c r="D39" s="264" t="s">
        <v>132</v>
      </c>
      <c r="E39" s="268">
        <v>2</v>
      </c>
      <c r="F39" s="278"/>
      <c r="G39" s="276">
        <f>ROUND(E39*F39,2)</f>
        <v>0</v>
      </c>
      <c r="H39" s="275"/>
      <c r="I39" s="302" t="s">
        <v>133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134</v>
      </c>
      <c r="AF39" s="244">
        <v>3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ht="22.5" outlineLevel="1">
      <c r="A40" s="300">
        <v>12</v>
      </c>
      <c r="B40" s="260" t="s">
        <v>139</v>
      </c>
      <c r="C40" s="287" t="s">
        <v>140</v>
      </c>
      <c r="D40" s="264" t="s">
        <v>132</v>
      </c>
      <c r="E40" s="268">
        <v>1</v>
      </c>
      <c r="F40" s="278"/>
      <c r="G40" s="276">
        <f>ROUND(E40*F40,2)</f>
        <v>0</v>
      </c>
      <c r="H40" s="275"/>
      <c r="I40" s="302" t="s">
        <v>133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134</v>
      </c>
      <c r="AF40" s="244">
        <v>3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6"/>
      <c r="B41" s="257" t="s">
        <v>141</v>
      </c>
      <c r="C41" s="286"/>
      <c r="D41" s="297"/>
      <c r="E41" s="298"/>
      <c r="F41" s="299"/>
      <c r="G41" s="277"/>
      <c r="H41" s="275"/>
      <c r="I41" s="302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>
        <v>0</v>
      </c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296"/>
      <c r="B42" s="257" t="s">
        <v>142</v>
      </c>
      <c r="C42" s="286"/>
      <c r="D42" s="297"/>
      <c r="E42" s="298"/>
      <c r="F42" s="299"/>
      <c r="G42" s="277"/>
      <c r="H42" s="275"/>
      <c r="I42" s="302"/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109</v>
      </c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>
      <c r="A43" s="300">
        <v>13</v>
      </c>
      <c r="B43" s="260" t="s">
        <v>143</v>
      </c>
      <c r="C43" s="287" t="s">
        <v>144</v>
      </c>
      <c r="D43" s="264" t="s">
        <v>117</v>
      </c>
      <c r="E43" s="268">
        <v>3.16E-3</v>
      </c>
      <c r="F43" s="278"/>
      <c r="G43" s="276">
        <f>ROUND(E43*F43,2)</f>
        <v>0</v>
      </c>
      <c r="H43" s="275" t="s">
        <v>123</v>
      </c>
      <c r="I43" s="302" t="s">
        <v>95</v>
      </c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 t="s">
        <v>96</v>
      </c>
      <c r="AF43" s="244"/>
      <c r="AG43" s="244"/>
      <c r="AH43" s="244"/>
      <c r="AI43" s="244"/>
      <c r="AJ43" s="244"/>
      <c r="AK43" s="244"/>
      <c r="AL43" s="244"/>
      <c r="AM43" s="244">
        <v>15</v>
      </c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>
      <c r="A44" s="295" t="s">
        <v>87</v>
      </c>
      <c r="B44" s="259" t="s">
        <v>63</v>
      </c>
      <c r="C44" s="284" t="s">
        <v>64</v>
      </c>
      <c r="D44" s="262"/>
      <c r="E44" s="266"/>
      <c r="F44" s="279">
        <f>SUM(G45:G46)</f>
        <v>0</v>
      </c>
      <c r="G44" s="280"/>
      <c r="H44" s="272"/>
      <c r="I44" s="301"/>
      <c r="AE44" t="s">
        <v>88</v>
      </c>
    </row>
    <row r="45" spans="1:60" outlineLevel="1">
      <c r="A45" s="300">
        <v>14</v>
      </c>
      <c r="B45" s="260" t="s">
        <v>145</v>
      </c>
      <c r="C45" s="287" t="s">
        <v>146</v>
      </c>
      <c r="D45" s="264" t="s">
        <v>122</v>
      </c>
      <c r="E45" s="268">
        <v>1</v>
      </c>
      <c r="F45" s="278"/>
      <c r="G45" s="276">
        <f>ROUND(E45*F45,2)</f>
        <v>0</v>
      </c>
      <c r="H45" s="275"/>
      <c r="I45" s="302" t="s">
        <v>133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134</v>
      </c>
      <c r="AF45" s="244">
        <v>1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300">
        <v>15</v>
      </c>
      <c r="B46" s="260" t="s">
        <v>147</v>
      </c>
      <c r="C46" s="287" t="s">
        <v>148</v>
      </c>
      <c r="D46" s="264" t="s">
        <v>93</v>
      </c>
      <c r="E46" s="268">
        <v>2.5</v>
      </c>
      <c r="F46" s="278"/>
      <c r="G46" s="276">
        <f>ROUND(E46*F46,2)</f>
        <v>0</v>
      </c>
      <c r="H46" s="275"/>
      <c r="I46" s="302" t="s">
        <v>133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134</v>
      </c>
      <c r="AF46" s="244">
        <v>3</v>
      </c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>
      <c r="A47" s="295" t="s">
        <v>87</v>
      </c>
      <c r="B47" s="259" t="s">
        <v>65</v>
      </c>
      <c r="C47" s="284" t="s">
        <v>66</v>
      </c>
      <c r="D47" s="262"/>
      <c r="E47" s="266"/>
      <c r="F47" s="279">
        <f>SUM(G48:G51)</f>
        <v>0</v>
      </c>
      <c r="G47" s="280"/>
      <c r="H47" s="272"/>
      <c r="I47" s="301"/>
      <c r="AE47" t="s">
        <v>88</v>
      </c>
    </row>
    <row r="48" spans="1:60" outlineLevel="1">
      <c r="A48" s="296"/>
      <c r="B48" s="256" t="s">
        <v>149</v>
      </c>
      <c r="C48" s="285"/>
      <c r="D48" s="263"/>
      <c r="E48" s="267"/>
      <c r="F48" s="273"/>
      <c r="G48" s="274"/>
      <c r="H48" s="275"/>
      <c r="I48" s="302"/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>
        <v>0</v>
      </c>
      <c r="AD48" s="244"/>
      <c r="AE48" s="244"/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300">
        <v>16</v>
      </c>
      <c r="B49" s="260" t="s">
        <v>150</v>
      </c>
      <c r="C49" s="287" t="s">
        <v>151</v>
      </c>
      <c r="D49" s="264" t="s">
        <v>122</v>
      </c>
      <c r="E49" s="268">
        <v>1</v>
      </c>
      <c r="F49" s="278"/>
      <c r="G49" s="276">
        <f>ROUND(E49*F49,2)</f>
        <v>0</v>
      </c>
      <c r="H49" s="275" t="s">
        <v>152</v>
      </c>
      <c r="I49" s="302" t="s">
        <v>95</v>
      </c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96</v>
      </c>
      <c r="AF49" s="244"/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296"/>
      <c r="B50" s="257" t="s">
        <v>153</v>
      </c>
      <c r="C50" s="286"/>
      <c r="D50" s="297"/>
      <c r="E50" s="298"/>
      <c r="F50" s="299"/>
      <c r="G50" s="277"/>
      <c r="H50" s="275"/>
      <c r="I50" s="302"/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>
        <v>0</v>
      </c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>
      <c r="A51" s="300">
        <v>17</v>
      </c>
      <c r="B51" s="260" t="s">
        <v>154</v>
      </c>
      <c r="C51" s="287" t="s">
        <v>155</v>
      </c>
      <c r="D51" s="264" t="s">
        <v>122</v>
      </c>
      <c r="E51" s="268">
        <v>1</v>
      </c>
      <c r="F51" s="278"/>
      <c r="G51" s="276">
        <f>ROUND(E51*F51,2)</f>
        <v>0</v>
      </c>
      <c r="H51" s="275" t="s">
        <v>152</v>
      </c>
      <c r="I51" s="302" t="s">
        <v>95</v>
      </c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/>
      <c r="AD51" s="244"/>
      <c r="AE51" s="244" t="s">
        <v>96</v>
      </c>
      <c r="AF51" s="244"/>
      <c r="AG51" s="244"/>
      <c r="AH51" s="244"/>
      <c r="AI51" s="244"/>
      <c r="AJ51" s="244"/>
      <c r="AK51" s="244"/>
      <c r="AL51" s="244"/>
      <c r="AM51" s="244">
        <v>15</v>
      </c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>
      <c r="A52" s="295" t="s">
        <v>87</v>
      </c>
      <c r="B52" s="259" t="s">
        <v>67</v>
      </c>
      <c r="C52" s="284" t="s">
        <v>68</v>
      </c>
      <c r="D52" s="262"/>
      <c r="E52" s="266"/>
      <c r="F52" s="279">
        <f>SUM(G53:G62)</f>
        <v>0</v>
      </c>
      <c r="G52" s="280"/>
      <c r="H52" s="272"/>
      <c r="I52" s="301"/>
      <c r="AE52" t="s">
        <v>88</v>
      </c>
    </row>
    <row r="53" spans="1:60" outlineLevel="1">
      <c r="A53" s="296"/>
      <c r="B53" s="256" t="s">
        <v>156</v>
      </c>
      <c r="C53" s="285"/>
      <c r="D53" s="263"/>
      <c r="E53" s="267"/>
      <c r="F53" s="273"/>
      <c r="G53" s="274"/>
      <c r="H53" s="275"/>
      <c r="I53" s="302"/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>
        <v>0</v>
      </c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300">
        <v>18</v>
      </c>
      <c r="B54" s="260" t="s">
        <v>157</v>
      </c>
      <c r="C54" s="287" t="s">
        <v>158</v>
      </c>
      <c r="D54" s="264" t="s">
        <v>93</v>
      </c>
      <c r="E54" s="268">
        <v>2.5</v>
      </c>
      <c r="F54" s="278"/>
      <c r="G54" s="276">
        <f>ROUND(E54*F54,2)</f>
        <v>0</v>
      </c>
      <c r="H54" s="275" t="s">
        <v>159</v>
      </c>
      <c r="I54" s="302" t="s">
        <v>95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96</v>
      </c>
      <c r="AF54" s="244"/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6"/>
      <c r="B55" s="257" t="s">
        <v>160</v>
      </c>
      <c r="C55" s="286"/>
      <c r="D55" s="297"/>
      <c r="E55" s="298"/>
      <c r="F55" s="299"/>
      <c r="G55" s="277"/>
      <c r="H55" s="275"/>
      <c r="I55" s="302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>
        <v>0</v>
      </c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300">
        <v>19</v>
      </c>
      <c r="B56" s="260" t="s">
        <v>161</v>
      </c>
      <c r="C56" s="287" t="s">
        <v>162</v>
      </c>
      <c r="D56" s="264" t="s">
        <v>93</v>
      </c>
      <c r="E56" s="268">
        <v>2.5</v>
      </c>
      <c r="F56" s="278"/>
      <c r="G56" s="276">
        <f>ROUND(E56*F56,2)</f>
        <v>0</v>
      </c>
      <c r="H56" s="275" t="s">
        <v>159</v>
      </c>
      <c r="I56" s="302" t="s">
        <v>95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96</v>
      </c>
      <c r="AF56" s="244"/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6"/>
      <c r="B57" s="257" t="s">
        <v>163</v>
      </c>
      <c r="C57" s="286"/>
      <c r="D57" s="297"/>
      <c r="E57" s="298"/>
      <c r="F57" s="299"/>
      <c r="G57" s="277"/>
      <c r="H57" s="275"/>
      <c r="I57" s="302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>
        <v>1</v>
      </c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300">
        <v>20</v>
      </c>
      <c r="B58" s="260" t="s">
        <v>164</v>
      </c>
      <c r="C58" s="287" t="s">
        <v>165</v>
      </c>
      <c r="D58" s="264" t="s">
        <v>93</v>
      </c>
      <c r="E58" s="268">
        <v>2.5</v>
      </c>
      <c r="F58" s="278"/>
      <c r="G58" s="276">
        <f>ROUND(E58*F58,2)</f>
        <v>0</v>
      </c>
      <c r="H58" s="275" t="s">
        <v>159</v>
      </c>
      <c r="I58" s="302" t="s">
        <v>95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96</v>
      </c>
      <c r="AF58" s="244"/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6"/>
      <c r="B59" s="257" t="s">
        <v>166</v>
      </c>
      <c r="C59" s="286"/>
      <c r="D59" s="297"/>
      <c r="E59" s="298"/>
      <c r="F59" s="299"/>
      <c r="G59" s="277"/>
      <c r="H59" s="275"/>
      <c r="I59" s="302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>
        <v>0</v>
      </c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300">
        <v>21</v>
      </c>
      <c r="B60" s="260" t="s">
        <v>167</v>
      </c>
      <c r="C60" s="287" t="s">
        <v>168</v>
      </c>
      <c r="D60" s="264" t="s">
        <v>101</v>
      </c>
      <c r="E60" s="268">
        <v>1</v>
      </c>
      <c r="F60" s="278"/>
      <c r="G60" s="276">
        <f>ROUND(E60*F60,2)</f>
        <v>0</v>
      </c>
      <c r="H60" s="275" t="s">
        <v>159</v>
      </c>
      <c r="I60" s="302" t="s">
        <v>95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96</v>
      </c>
      <c r="AF60" s="244"/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6"/>
      <c r="B61" s="257" t="s">
        <v>169</v>
      </c>
      <c r="C61" s="286"/>
      <c r="D61" s="297"/>
      <c r="E61" s="298"/>
      <c r="F61" s="299"/>
      <c r="G61" s="277"/>
      <c r="H61" s="275"/>
      <c r="I61" s="302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>
        <v>0</v>
      </c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300">
        <v>22</v>
      </c>
      <c r="B62" s="260" t="s">
        <v>170</v>
      </c>
      <c r="C62" s="287" t="s">
        <v>144</v>
      </c>
      <c r="D62" s="264" t="s">
        <v>117</v>
      </c>
      <c r="E62" s="268">
        <v>8.5800000000000008E-3</v>
      </c>
      <c r="F62" s="278"/>
      <c r="G62" s="276">
        <f>ROUND(E62*F62,2)</f>
        <v>0</v>
      </c>
      <c r="H62" s="275" t="s">
        <v>159</v>
      </c>
      <c r="I62" s="302" t="s">
        <v>95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96</v>
      </c>
      <c r="AF62" s="244"/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>
      <c r="A63" s="295" t="s">
        <v>87</v>
      </c>
      <c r="B63" s="259" t="s">
        <v>69</v>
      </c>
      <c r="C63" s="284" t="s">
        <v>70</v>
      </c>
      <c r="D63" s="262"/>
      <c r="E63" s="266"/>
      <c r="F63" s="279">
        <f>SUM(G64:G74)</f>
        <v>0</v>
      </c>
      <c r="G63" s="280"/>
      <c r="H63" s="272"/>
      <c r="I63" s="301"/>
      <c r="AE63" t="s">
        <v>88</v>
      </c>
    </row>
    <row r="64" spans="1:60" outlineLevel="1">
      <c r="A64" s="296"/>
      <c r="B64" s="256" t="s">
        <v>171</v>
      </c>
      <c r="C64" s="285"/>
      <c r="D64" s="263"/>
      <c r="E64" s="267"/>
      <c r="F64" s="273"/>
      <c r="G64" s="274"/>
      <c r="H64" s="275"/>
      <c r="I64" s="302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>
        <v>0</v>
      </c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300">
        <v>23</v>
      </c>
      <c r="B65" s="260" t="s">
        <v>172</v>
      </c>
      <c r="C65" s="287" t="s">
        <v>173</v>
      </c>
      <c r="D65" s="264" t="s">
        <v>174</v>
      </c>
      <c r="E65" s="268">
        <v>0.54549999999999998</v>
      </c>
      <c r="F65" s="278"/>
      <c r="G65" s="276">
        <f>ROUND(E65*F65,2)</f>
        <v>0</v>
      </c>
      <c r="H65" s="275" t="s">
        <v>102</v>
      </c>
      <c r="I65" s="302" t="s">
        <v>95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96</v>
      </c>
      <c r="AF65" s="244"/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300">
        <v>24</v>
      </c>
      <c r="B66" s="260" t="s">
        <v>175</v>
      </c>
      <c r="C66" s="287" t="s">
        <v>176</v>
      </c>
      <c r="D66" s="264" t="s">
        <v>117</v>
      </c>
      <c r="E66" s="268">
        <v>0.54549999999999998</v>
      </c>
      <c r="F66" s="278"/>
      <c r="G66" s="276">
        <f>ROUND(E66*F66,2)</f>
        <v>0</v>
      </c>
      <c r="H66" s="275" t="s">
        <v>102</v>
      </c>
      <c r="I66" s="302" t="s">
        <v>95</v>
      </c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96</v>
      </c>
      <c r="AF66" s="244"/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>
      <c r="A67" s="296"/>
      <c r="B67" s="257" t="s">
        <v>177</v>
      </c>
      <c r="C67" s="286"/>
      <c r="D67" s="297"/>
      <c r="E67" s="298"/>
      <c r="F67" s="299"/>
      <c r="G67" s="277"/>
      <c r="H67" s="275"/>
      <c r="I67" s="302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>
        <v>0</v>
      </c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300">
        <v>25</v>
      </c>
      <c r="B68" s="260" t="s">
        <v>178</v>
      </c>
      <c r="C68" s="287" t="s">
        <v>179</v>
      </c>
      <c r="D68" s="264" t="s">
        <v>117</v>
      </c>
      <c r="E68" s="268">
        <v>0.54549999999999998</v>
      </c>
      <c r="F68" s="278"/>
      <c r="G68" s="276">
        <f>ROUND(E68*F68,2)</f>
        <v>0</v>
      </c>
      <c r="H68" s="275" t="s">
        <v>102</v>
      </c>
      <c r="I68" s="302" t="s">
        <v>95</v>
      </c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/>
      <c r="AD68" s="244"/>
      <c r="AE68" s="244" t="s">
        <v>96</v>
      </c>
      <c r="AF68" s="244"/>
      <c r="AG68" s="244"/>
      <c r="AH68" s="244"/>
      <c r="AI68" s="244"/>
      <c r="AJ68" s="244"/>
      <c r="AK68" s="244"/>
      <c r="AL68" s="244"/>
      <c r="AM68" s="244">
        <v>15</v>
      </c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296"/>
      <c r="B69" s="261"/>
      <c r="C69" s="288" t="s">
        <v>180</v>
      </c>
      <c r="D69" s="265"/>
      <c r="E69" s="269"/>
      <c r="F69" s="281"/>
      <c r="G69" s="282"/>
      <c r="H69" s="275"/>
      <c r="I69" s="302"/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/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8" t="str">
        <f>C69</f>
        <v>Včetně naložení na dopravní prostředek a složení na skládku, bez poplatku za skládku.</v>
      </c>
      <c r="BB69" s="244"/>
      <c r="BC69" s="244"/>
      <c r="BD69" s="244"/>
      <c r="BE69" s="244"/>
      <c r="BF69" s="244"/>
      <c r="BG69" s="244"/>
      <c r="BH69" s="244"/>
    </row>
    <row r="70" spans="1:60" outlineLevel="1">
      <c r="A70" s="300">
        <v>26</v>
      </c>
      <c r="B70" s="260" t="s">
        <v>181</v>
      </c>
      <c r="C70" s="287" t="s">
        <v>182</v>
      </c>
      <c r="D70" s="264" t="s">
        <v>117</v>
      </c>
      <c r="E70" s="268">
        <v>0.54549999999999998</v>
      </c>
      <c r="F70" s="278"/>
      <c r="G70" s="276">
        <f>ROUND(E70*F70,2)</f>
        <v>0</v>
      </c>
      <c r="H70" s="275" t="s">
        <v>102</v>
      </c>
      <c r="I70" s="302" t="s">
        <v>95</v>
      </c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/>
      <c r="AD70" s="244"/>
      <c r="AE70" s="244" t="s">
        <v>96</v>
      </c>
      <c r="AF70" s="244"/>
      <c r="AG70" s="244"/>
      <c r="AH70" s="244"/>
      <c r="AI70" s="244"/>
      <c r="AJ70" s="244"/>
      <c r="AK70" s="244"/>
      <c r="AL70" s="244"/>
      <c r="AM70" s="244">
        <v>15</v>
      </c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>
      <c r="A71" s="296"/>
      <c r="B71" s="257" t="s">
        <v>183</v>
      </c>
      <c r="C71" s="286"/>
      <c r="D71" s="297"/>
      <c r="E71" s="298"/>
      <c r="F71" s="299"/>
      <c r="G71" s="277"/>
      <c r="H71" s="275"/>
      <c r="I71" s="302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>
        <v>0</v>
      </c>
      <c r="AD71" s="244"/>
      <c r="AE71" s="244"/>
      <c r="AF71" s="244"/>
      <c r="AG71" s="244"/>
      <c r="AH71" s="244"/>
      <c r="AI71" s="244"/>
      <c r="AJ71" s="244"/>
      <c r="AK71" s="244"/>
      <c r="AL71" s="244"/>
      <c r="AM71" s="244"/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>
      <c r="A72" s="300">
        <v>27</v>
      </c>
      <c r="B72" s="260" t="s">
        <v>184</v>
      </c>
      <c r="C72" s="287" t="s">
        <v>185</v>
      </c>
      <c r="D72" s="264" t="s">
        <v>117</v>
      </c>
      <c r="E72" s="268">
        <v>0.54549999999999998</v>
      </c>
      <c r="F72" s="278"/>
      <c r="G72" s="276">
        <f>ROUND(E72*F72,2)</f>
        <v>0</v>
      </c>
      <c r="H72" s="275" t="s">
        <v>102</v>
      </c>
      <c r="I72" s="302" t="s">
        <v>95</v>
      </c>
      <c r="J72" s="244"/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 t="s">
        <v>96</v>
      </c>
      <c r="AF72" s="244"/>
      <c r="AG72" s="244"/>
      <c r="AH72" s="244"/>
      <c r="AI72" s="244"/>
      <c r="AJ72" s="244"/>
      <c r="AK72" s="244"/>
      <c r="AL72" s="244"/>
      <c r="AM72" s="244">
        <v>15</v>
      </c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>
      <c r="A73" s="296"/>
      <c r="B73" s="257" t="s">
        <v>186</v>
      </c>
      <c r="C73" s="286"/>
      <c r="D73" s="297"/>
      <c r="E73" s="298"/>
      <c r="F73" s="299"/>
      <c r="G73" s="277"/>
      <c r="H73" s="275"/>
      <c r="I73" s="302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>
        <v>0</v>
      </c>
      <c r="AD73" s="244"/>
      <c r="AE73" s="244"/>
      <c r="AF73" s="244"/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ht="13.5" outlineLevel="1" thickBot="1">
      <c r="A74" s="312">
        <v>28</v>
      </c>
      <c r="B74" s="313" t="s">
        <v>187</v>
      </c>
      <c r="C74" s="314" t="s">
        <v>188</v>
      </c>
      <c r="D74" s="315" t="s">
        <v>117</v>
      </c>
      <c r="E74" s="316">
        <v>0.54549999999999998</v>
      </c>
      <c r="F74" s="317"/>
      <c r="G74" s="318">
        <f>ROUND(E74*F74,2)</f>
        <v>0</v>
      </c>
      <c r="H74" s="319" t="s">
        <v>102</v>
      </c>
      <c r="I74" s="320" t="s">
        <v>95</v>
      </c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96</v>
      </c>
      <c r="AF74" s="244"/>
      <c r="AG74" s="244"/>
      <c r="AH74" s="244"/>
      <c r="AI74" s="244"/>
      <c r="AJ74" s="244"/>
      <c r="AK74" s="244"/>
      <c r="AL74" s="244"/>
      <c r="AM74" s="244">
        <v>15</v>
      </c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hidden="1">
      <c r="A75" s="54"/>
      <c r="B75" s="61" t="s">
        <v>190</v>
      </c>
      <c r="C75" s="289" t="s">
        <v>190</v>
      </c>
      <c r="D75" s="247"/>
      <c r="E75" s="245"/>
      <c r="F75" s="245"/>
      <c r="G75" s="245"/>
      <c r="H75" s="245"/>
      <c r="I75" s="246"/>
    </row>
    <row r="76" spans="1:60" hidden="1">
      <c r="A76" s="290"/>
      <c r="B76" s="291" t="s">
        <v>189</v>
      </c>
      <c r="C76" s="292"/>
      <c r="D76" s="293"/>
      <c r="E76" s="290"/>
      <c r="F76" s="290"/>
      <c r="G76" s="294">
        <f>F8+F12+F25+F29+F44+F47+F52+F63</f>
        <v>0</v>
      </c>
      <c r="H76" s="46"/>
      <c r="I76" s="46"/>
      <c r="AN76">
        <v>15</v>
      </c>
      <c r="AO76">
        <v>21</v>
      </c>
    </row>
    <row r="77" spans="1:60">
      <c r="A77" s="46"/>
      <c r="B77" s="283"/>
      <c r="C77" s="283"/>
      <c r="D77" s="223"/>
      <c r="E77" s="46"/>
      <c r="F77" s="46"/>
      <c r="G77" s="46"/>
      <c r="H77" s="46"/>
      <c r="I77" s="46"/>
      <c r="AN77">
        <f>SUMIF(AM8:AM76,AN76,G8:G76)</f>
        <v>0</v>
      </c>
      <c r="AO77">
        <f>SUMIF(AM8:AM76,AO76,G8:G76)</f>
        <v>0</v>
      </c>
    </row>
    <row r="78" spans="1:60">
      <c r="D78" s="221"/>
    </row>
    <row r="79" spans="1:60">
      <c r="D79" s="221"/>
    </row>
    <row r="80" spans="1:60">
      <c r="D80" s="221"/>
    </row>
    <row r="81" spans="4:4">
      <c r="D81" s="221"/>
    </row>
    <row r="82" spans="4:4">
      <c r="D82" s="221"/>
    </row>
    <row r="83" spans="4:4">
      <c r="D83" s="221"/>
    </row>
    <row r="84" spans="4:4">
      <c r="D84" s="221"/>
    </row>
    <row r="85" spans="4:4">
      <c r="D85" s="221"/>
    </row>
    <row r="86" spans="4:4">
      <c r="D86" s="221"/>
    </row>
    <row r="87" spans="4:4">
      <c r="D87" s="221"/>
    </row>
    <row r="88" spans="4:4">
      <c r="D88" s="221"/>
    </row>
    <row r="89" spans="4:4">
      <c r="D89" s="221"/>
    </row>
    <row r="90" spans="4:4">
      <c r="D90" s="221"/>
    </row>
    <row r="91" spans="4:4">
      <c r="D91" s="221"/>
    </row>
    <row r="92" spans="4:4">
      <c r="D92" s="221"/>
    </row>
    <row r="93" spans="4:4">
      <c r="D93" s="221"/>
    </row>
    <row r="94" spans="4:4">
      <c r="D94" s="221"/>
    </row>
    <row r="95" spans="4:4">
      <c r="D95" s="221"/>
    </row>
    <row r="96" spans="4:4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C71F" sheet="1"/>
  <mergeCells count="41">
    <mergeCell ref="B64:G64"/>
    <mergeCell ref="B67:G67"/>
    <mergeCell ref="C69:G69"/>
    <mergeCell ref="B71:G71"/>
    <mergeCell ref="B73:G73"/>
    <mergeCell ref="B53:G53"/>
    <mergeCell ref="B55:G55"/>
    <mergeCell ref="B57:G57"/>
    <mergeCell ref="B59:G59"/>
    <mergeCell ref="B61:G61"/>
    <mergeCell ref="F63:G63"/>
    <mergeCell ref="B42:G42"/>
    <mergeCell ref="F44:G44"/>
    <mergeCell ref="F47:G47"/>
    <mergeCell ref="B48:G48"/>
    <mergeCell ref="B50:G50"/>
    <mergeCell ref="F52:G52"/>
    <mergeCell ref="F29:G29"/>
    <mergeCell ref="B30:G30"/>
    <mergeCell ref="B31:G31"/>
    <mergeCell ref="B33:G33"/>
    <mergeCell ref="C35:G35"/>
    <mergeCell ref="B41:G41"/>
    <mergeCell ref="B21:G21"/>
    <mergeCell ref="B22:G22"/>
    <mergeCell ref="B23:G23"/>
    <mergeCell ref="F25:G25"/>
    <mergeCell ref="B26:G26"/>
    <mergeCell ref="B27:G27"/>
    <mergeCell ref="B13:G13"/>
    <mergeCell ref="B14:G14"/>
    <mergeCell ref="C16:G16"/>
    <mergeCell ref="B17:G17"/>
    <mergeCell ref="B18:G18"/>
    <mergeCell ref="B19:G19"/>
    <mergeCell ref="A1:G1"/>
    <mergeCell ref="C7:G7"/>
    <mergeCell ref="F8:G8"/>
    <mergeCell ref="B9:G9"/>
    <mergeCell ref="B10:G10"/>
    <mergeCell ref="F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114</vt:lpstr>
      <vt:lpstr>114 111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'114 111 Pol'!Oblast_tisku</vt:lpstr>
      <vt:lpstr>'Rekapitulace Objekt 114'!Oblast_tisku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Pacal</dc:creator>
  <cp:lastModifiedBy>Petr Pacal</cp:lastModifiedBy>
  <cp:lastPrinted>2012-06-29T07:38:16Z</cp:lastPrinted>
  <dcterms:created xsi:type="dcterms:W3CDTF">2009-04-08T07:15:50Z</dcterms:created>
  <dcterms:modified xsi:type="dcterms:W3CDTF">2016-06-07T13:30:48Z</dcterms:modified>
</cp:coreProperties>
</file>